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3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<sst xmlns="http://schemas.openxmlformats.org/spreadsheetml/2006/main" count="82" uniqueCount="76">
  <si>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</si>
  <si>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</si>
  <si>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</si>
  <si>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</si>
  <si>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</si>
  <si>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</si>
  <si>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</si>
  <si>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</si>
  <si>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</si>
  <si>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</si>
  <si>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</si>
  <si>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</si>
  <si>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</si>
  <si>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</si>
  <si>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</si>
  <si>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</si>
  <si>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</si>
  <si>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</si>
  <si>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</si>
  <si>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</si>
  <si>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</si>
  <si>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</si>
  <si>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</si>
  <si>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</si>
  <si>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</si>
  <si>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</si>
  <si>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</si>
  <si>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</si>
  <si>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</si>
  <si>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</si>
  <si>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</si>
  <si>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</si>
  <si>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</si>
  <si>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</si>
  <si>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</si>
  <si>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</si>
  <si>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</si>
  <si>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</si>
  <si>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</si>
  <si>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</si>
  <si>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</si>
  <si>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</si>
  <si>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</si>
  <si>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</si>
  <si>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</si>
  <si>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</si>
  <si>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</si>
  <si>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</si>
  <si>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</si>
  <si>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</si>
  <si>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</si>
  <si>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</si>
  <si>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</si>
  <si>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</si>
  <si>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</si>
  <si>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</si>
  <si>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</si>
  <si>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2020-2021 Eğitim Öğretim Yılı
1.Dönem 
3.Sınıf Görsel Sanatlar
Kazanım Değerlendirme Ölçeği</t>
  </si>
  <si>
    <t>G.3.1.1. Görsel sanat çalışmasını oluştururken uygulama basamaklarını kullanır</t>
  </si>
  <si>
    <t>G.3.1.2. Görsel sanat çalışmasını oluştururken ifadeci yaklaşımı kullanır.</t>
  </si>
  <si>
    <t>G.3.1.3. Görsel sanat çalışmasını yaparken güncel kaynaklara dayalı fikirler geliştirir.</t>
  </si>
  <si>
    <t>G.3.1.4. Gözleme dayalı çizimlerinde geometrik ve organik biçimleri kullanır.</t>
  </si>
  <si>
    <t>G.3.1.5. İki boyutlu çalışmasında ön, orta, arka planı kullanır.</t>
  </si>
  <si>
    <t>G.3.1.6. Ekleme, çıkarma, içten ve dıştan kuvvet uygulama yoluyla farklı malzemeleri kullanarak üç boyutlu çalışma yapar.</t>
  </si>
  <si>
    <t>G.3.1.7. Görsel sanat çalışmalarını oluştururken sanat elemanları ve tasarım ilkelerini kullanır.</t>
  </si>
  <si>
    <t>G.3.2.1. Sanat eserleri ile geleneksel sanatların farklı kültürleri ve dönemleri nasıl yansıttığını açıklar.</t>
  </si>
  <si>
    <t>G.3.2.2. Kendi (Millî) kültürüne ve diğer kültürlere ait sanat eserlerini karşılaştırır.</t>
  </si>
  <si>
    <t>G.3.2.3. Sanat eserlerinin madde, form ve fonksiyonu arasındaki ilişkiyi açıklar.</t>
  </si>
  <si>
    <t>G.3.3.1. Yerel kültüre ait motifleri fark eder.</t>
  </si>
  <si>
    <t>G.3.3.2. Portre, peyzaj, natürmort ve betimsel sanat eseri örneklerini karşılaştırır.</t>
  </si>
  <si>
    <t>G.3.3.3. Sanat eserinde kullanılan sanat elemanları ve tasarım ilkelerini gösterir.</t>
  </si>
  <si>
    <t>G.3.3.4. İncelediği sanat eseri hakkındaki yargısını ifade eder.</t>
  </si>
  <si>
    <t>G.3.3.5. Sanat eseri ve sanat değeri olmayan nesneler arasındaki farkları ifade eder.</t>
  </si>
  <si>
    <t>G.3.3.6. Sanat eserinin bir değere sahip olduğunu farkeder/kavrar.</t>
  </si>
  <si>
    <t>G.3.3.7. Sanat alanındaki etik kuralları açıklar.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</si>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</sst>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4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6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5" t="s">
        <v>57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G.3.1.7. Görsel sanat çalışmalarını oluştururken sanat elemanları ve tasarım ilkelerini kullanır.</v>
      </c>
      <c r="E4" s="65" t="str">
        <f>HLOOKUP(VERİLER!E69,VERİLER!$C$56:$AF$58,3,0)</f>
        <v>G.3.3.3. Sanat eserinde kullanılan sanat elemanları ve tasarım ilkelerini gösterir.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G.3.1.2. Görsel sanat çalışmasını oluştururken ifadeci yaklaşımı kullanır.</v>
      </c>
      <c r="E7" s="65" t="str">
        <f ca="1">HLOOKUP(VERİLER!K69,VERİLER!$C$56:$AF$58,3,0)</f>
        <v>G.3.1.5. İki boyutlu çalışmasında ön, orta, arka planı kullanır.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2.8888888888888888</v>
      </c>
      <c r="E9" s="64">
        <f>IFERROR(LARGE(VERİLER!AG3:AG52,2),0)</f>
        <v>2.7777777777777777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1.3333333333333333</v>
      </c>
      <c r="E12" s="64">
        <f>IFERROR(SMALL(VERİLER!AG3:AG52,2),0)</f>
        <v>1.4444444444444444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2.0722222222222224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vYye/N0OTrqfsVJZEk8yBKPENV+rXdsQ9gviUAu1XilwOZ69j5vOeR+A/ylZ3PTleNDjvE+qzWyZsdZny2MNEQ==" saltValue="Qkd4qIJmgoxw36BhC4mWdg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U2" sqref="U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70" t="s">
        <v>68</v>
      </c>
      <c r="N2" s="70" t="s">
        <v>69</v>
      </c>
      <c r="O2" s="70" t="s">
        <v>70</v>
      </c>
      <c r="P2" s="70" t="s">
        <v>71</v>
      </c>
      <c r="Q2" s="70" t="s">
        <v>72</v>
      </c>
      <c r="R2" s="70" t="s">
        <v>73</v>
      </c>
      <c r="S2" s="70" t="s">
        <v>74</v>
      </c>
      <c r="T2" s="118" t="s">
        <v>75</v>
      </c>
      <c r="U2" s="118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1.3333333333333333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88">
        <f t="shared" ref="AG3:AG49" si="1">IFERROR(AVERAGE(C3:AF3)," ")</f>
        <v>1.3333333333333333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88">
        <f t="shared" si="1"/>
        <v>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1.7777777777777777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88">
        <f t="shared" si="1"/>
        <v>1.7777777777777777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1.5555555555555556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88">
        <f t="shared" si="1"/>
        <v>1.5555555555555556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1.8333333333333333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88">
        <f t="shared" si="1"/>
        <v>1.8333333333333333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1.8333333333333333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88">
        <f t="shared" si="1"/>
        <v>1.8333333333333333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1.4444444444444444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88">
        <f t="shared" si="1"/>
        <v>1.4444444444444444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2.1666666666666665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88">
        <f t="shared" si="1"/>
        <v>2.1666666666666665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2.5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88">
        <f t="shared" si="1"/>
        <v>2.5</v>
      </c>
      <c r="AH11" s="89" t="str">
        <f t="shared" si="3"/>
        <v>Çok 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2.8888888888888888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88">
        <f t="shared" si="1"/>
        <v>2.8888888888888888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2.3333333333333335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88">
        <f t="shared" si="1"/>
        <v>2.3333333333333335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88">
        <f t="shared" si="1"/>
        <v>2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1.7222222222222223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88">
        <f t="shared" si="1"/>
        <v>1.7222222222222223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2.0555555555555554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88">
        <f t="shared" si="1"/>
        <v>2.0555555555555554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2.3333333333333335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88">
        <f t="shared" si="1"/>
        <v>2.3333333333333335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1.8888888888888888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88">
        <f t="shared" si="1"/>
        <v>1.8888888888888888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2.2777777777777777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88">
        <f t="shared" si="1"/>
        <v>2.2777777777777777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2.7777777777777777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88">
        <f t="shared" si="1"/>
        <v>2.7777777777777777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1.9444444444444444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88">
        <f t="shared" si="1"/>
        <v>1.9444444444444444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1.9444444444444444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88">
        <f t="shared" si="1"/>
        <v>1.9444444444444444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2.6666666666666665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88">
        <f t="shared" si="1"/>
        <v>2.6666666666666665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2.0555555555555554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88">
        <f t="shared" si="1"/>
        <v>2.0555555555555554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88">
        <f t="shared" si="1"/>
        <v>1.5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1.5555555555555556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88">
        <f t="shared" si="1"/>
        <v>1.5555555555555556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2.0555555555555554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88">
        <f t="shared" si="1"/>
        <v>2.0555555555555554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1.8888888888888888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88">
        <f t="shared" si="1"/>
        <v>1.8888888888888888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1.9444444444444444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88">
        <f t="shared" si="1"/>
        <v>1.9444444444444444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2.5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88">
        <f t="shared" si="1"/>
        <v>2.5</v>
      </c>
      <c r="AH31" s="89" t="str">
        <f t="shared" si="3"/>
        <v>Çok 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2.5555555555555554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88">
        <f t="shared" si="1"/>
        <v>2.5555555555555554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2.5555555555555554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88">
        <f t="shared" si="1"/>
        <v>2.5555555555555554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88">
        <f t="shared" si="1"/>
        <v>2.5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2.6111111111111112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88">
        <f t="shared" si="1"/>
        <v>2.6111111111111112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2.6111111111111112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88">
        <f t="shared" si="1"/>
        <v>2.6111111111111112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2.1666666666666665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88">
        <f t="shared" si="1"/>
        <v>2.1666666666666665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1.8333333333333333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88">
        <f t="shared" si="1"/>
        <v>1.8333333333333333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1.7222222222222223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88">
        <f t="shared" si="1"/>
        <v>1.7222222222222223</v>
      </c>
      <c r="AH39" s="89" t="str">
        <f t="shared" si="3"/>
        <v>Geliştirilmeli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2.1666666666666665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88">
        <f t="shared" si="1"/>
        <v>2.1666666666666665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1.5555555555555556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88">
        <f t="shared" si="1"/>
        <v>1.5555555555555556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1.8333333333333333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88">
        <f t="shared" si="1"/>
        <v>1.8333333333333333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4">
        <f>IFERROR(AVERAGE(AG3:AG52),0)</f>
        <v>2.0722222222222224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G.3.1.1. Görsel sanat çalışmasını oluştururken uygulama basamaklarını kullanır</v>
      </c>
      <c r="D58" s="34" t="str">
        <f t="shared" ref="D58:AF58" si="8">D2</f>
        <v>G.3.1.2. Görsel sanat çalışmasını oluştururken ifadeci yaklaşımı kullanır.</v>
      </c>
      <c r="E58" s="34" t="str">
        <f t="shared" si="8"/>
        <v>G.3.1.3. Görsel sanat çalışmasını yaparken güncel kaynaklara dayalı fikirler geliştirir.</v>
      </c>
      <c r="F58" s="34" t="str">
        <f t="shared" si="8"/>
        <v>G.3.1.4. Gözleme dayalı çizimlerinde geometrik ve organik biçimleri kullanır.</v>
      </c>
      <c r="G58" s="34" t="str">
        <f t="shared" si="8"/>
        <v>G.3.1.5. İki boyutlu çalışmasında ön, orta, arka planı kullanır.</v>
      </c>
      <c r="H58" s="34" t="str">
        <f t="shared" si="8"/>
        <v>G.3.1.6. Ekleme, çıkarma, içten ve dıştan kuvvet uygulama yoluyla farklı malzemeleri kullanarak üç boyutlu çalışma yapar.</v>
      </c>
      <c r="I58" s="34" t="str">
        <f t="shared" si="8"/>
        <v>G.3.1.7. Görsel sanat çalışmalarını oluştururken sanat elemanları ve tasarım ilkelerini kullanır.</v>
      </c>
      <c r="J58" s="34" t="str">
        <f t="shared" si="8"/>
        <v>G.3.2.1. Sanat eserleri ile geleneksel sanatların farklı kültürleri ve dönemleri nasıl yansıttığını açıklar.</v>
      </c>
      <c r="K58" s="34" t="str">
        <f t="shared" si="8"/>
        <v>G.3.2.2. Kendi (Millî) kültürüne ve diğer kültürlere ait sanat eserlerini karşılaştırır.</v>
      </c>
      <c r="L58" s="34" t="str">
        <f t="shared" si="8"/>
        <v>G.3.2.3. Sanat eserlerinin madde, form ve fonksiyonu arasındaki ilişkiyi açıklar.</v>
      </c>
      <c r="M58" s="34" t="str">
        <f t="shared" si="8"/>
        <v>G.3.3.1. Yerel kültüre ait motifleri fark eder.</v>
      </c>
      <c r="N58" s="34" t="str">
        <f t="shared" si="8"/>
        <v>G.3.3.2. Portre, peyzaj, natürmort ve betimsel sanat eseri örneklerini karşılaştırır.</v>
      </c>
      <c r="O58" s="34" t="str">
        <f t="shared" si="8"/>
        <v>G.3.3.3. Sanat eserinde kullanılan sanat elemanları ve tasarım ilkelerini gösterir.</v>
      </c>
      <c r="P58" s="34" t="str">
        <f t="shared" si="8"/>
        <v>G.3.3.4. İncelediği sanat eseri hakkındaki yargısını ifade eder.</v>
      </c>
      <c r="Q58" s="34" t="str">
        <f t="shared" si="8"/>
        <v>G.3.3.5. Sanat eseri ve sanat değeri olmayan nesneler arasındaki farkları ifade eder.</v>
      </c>
      <c r="R58" s="34" t="str">
        <f t="shared" si="8"/>
        <v>G.3.3.6. Sanat eserinin bir değere sahip olduğunu farkeder/kavrar.</v>
      </c>
      <c r="S58" s="34" t="str">
        <f t="shared" si="8"/>
        <v>G.3.3.7. Sanat alanındaki etik kuralları açıklar.</v>
      </c>
      <c r="T58" s="34" t="str">
        <f t="shared" si="8"/>
        <v>Canlı Derslere Katılım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1.3333333333333333</v>
      </c>
      <c r="D60" s="38">
        <f>+$AG$4</f>
        <v>2</v>
      </c>
      <c r="E60" s="38">
        <f>+$AG$5</f>
        <v>1.7777777777777777</v>
      </c>
      <c r="F60" s="38">
        <f>+$AG$6</f>
        <v>1.5555555555555556</v>
      </c>
      <c r="G60" s="38">
        <f>+$AG$7</f>
        <v>1.8333333333333333</v>
      </c>
      <c r="H60" s="38">
        <f>+$AG$8</f>
        <v>1.8333333333333333</v>
      </c>
      <c r="I60" s="38">
        <f>+$AG$9</f>
        <v>1.4444444444444444</v>
      </c>
      <c r="J60" s="38">
        <f>+$AG$10</f>
        <v>2.1666666666666665</v>
      </c>
      <c r="K60" s="38">
        <f>+$AG$11</f>
        <v>2.5</v>
      </c>
      <c r="L60" s="38">
        <f>+$AG$12</f>
        <v>2.8888888888888888</v>
      </c>
      <c r="M60" s="38">
        <f>+$AG$13</f>
        <v>2.3333333333333335</v>
      </c>
      <c r="N60" s="38">
        <f>+$AG$14</f>
        <v>2</v>
      </c>
      <c r="O60" s="38">
        <f>+$AG$15</f>
        <v>1.7222222222222223</v>
      </c>
      <c r="P60" s="38">
        <f>+$AG$16</f>
        <v>2.0555555555555554</v>
      </c>
      <c r="Q60" s="38">
        <f>+$AG$17</f>
        <v>2.3333333333333335</v>
      </c>
      <c r="R60" s="38">
        <f>+$AG$18</f>
        <v>2</v>
      </c>
      <c r="S60" s="38">
        <f>+$AG$19</f>
        <v>1.8888888888888888</v>
      </c>
      <c r="T60" s="38">
        <f>+$AG$20</f>
        <v>2.2777777777777777</v>
      </c>
      <c r="U60" s="38">
        <f>+$AG$21</f>
        <v>2.7777777777777777</v>
      </c>
      <c r="V60" s="38">
        <f>+$AG$22</f>
        <v>1.9444444444444444</v>
      </c>
      <c r="W60" s="38">
        <f>+$AG$23</f>
        <v>1.9444444444444444</v>
      </c>
      <c r="X60" s="38">
        <f>+$AG$24</f>
        <v>2.6666666666666665</v>
      </c>
      <c r="Y60" s="38">
        <f>+$AG$25</f>
        <v>2.0555555555555554</v>
      </c>
      <c r="Z60" s="38">
        <f>+$AG$26</f>
        <v>1.5</v>
      </c>
      <c r="AA60" s="38">
        <f>+$AG$27</f>
        <v>1.5555555555555556</v>
      </c>
      <c r="AB60" s="38">
        <f>+$AG$28</f>
        <v>2.0555555555555554</v>
      </c>
      <c r="AC60" s="38">
        <f>+$AG$29</f>
        <v>1.8888888888888888</v>
      </c>
      <c r="AD60" s="38">
        <f>+$AG$30</f>
        <v>1.9444444444444444</v>
      </c>
      <c r="AE60" s="38">
        <f>+$AG$31</f>
        <v>2.5</v>
      </c>
      <c r="AF60" s="38">
        <f>+$AG$32</f>
        <v>2.5555555555555554</v>
      </c>
      <c r="AG60" s="38">
        <f>+$AG$33</f>
        <v>2.5555555555555554</v>
      </c>
      <c r="AH60" s="38">
        <f>+$AG$34</f>
        <v>2.5</v>
      </c>
      <c r="AI60" s="38">
        <f>+$AG$35</f>
        <v>2.6111111111111112</v>
      </c>
      <c r="AJ60" s="38">
        <f>+$AG$36</f>
        <v>2.6111111111111112</v>
      </c>
      <c r="AK60" s="38">
        <f>+$AG$37</f>
        <v>2.1666666666666665</v>
      </c>
      <c r="AL60" s="38">
        <f>+$AG$38</f>
        <v>1.8333333333333333</v>
      </c>
      <c r="AM60" s="38">
        <f>+$AG$39</f>
        <v>1.7222222222222223</v>
      </c>
      <c r="AN60" s="38">
        <f>+$AG$40</f>
        <v>2.1666666666666665</v>
      </c>
      <c r="AO60" s="38">
        <f>+$AG$41</f>
        <v>1.5555555555555556</v>
      </c>
      <c r="AP60" s="38">
        <f>+$AG$42</f>
        <v>1.8333333333333333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1.3333333333333333</v>
      </c>
      <c r="D64" s="46">
        <f>AG4</f>
        <v>2</v>
      </c>
      <c r="E64" s="46">
        <f>AG5</f>
        <v>1.7777777777777777</v>
      </c>
      <c r="F64" s="46">
        <f>AG6</f>
        <v>1.5555555555555556</v>
      </c>
      <c r="G64" s="46">
        <f>AG7</f>
        <v>1.8333333333333333</v>
      </c>
      <c r="H64" s="46">
        <f>AG8</f>
        <v>1.8333333333333333</v>
      </c>
      <c r="I64" s="46">
        <f>AG9</f>
        <v>1.4444444444444444</v>
      </c>
      <c r="J64" s="46">
        <f>AG10</f>
        <v>2.1666666666666665</v>
      </c>
      <c r="K64" s="46">
        <f>AG11</f>
        <v>2.5</v>
      </c>
      <c r="L64" s="46">
        <f>AG12</f>
        <v>2.8888888888888888</v>
      </c>
      <c r="M64" s="46">
        <f>AG13</f>
        <v>2.3333333333333335</v>
      </c>
      <c r="N64" s="46">
        <f>AG14</f>
        <v>2</v>
      </c>
      <c r="O64" s="46">
        <f>AG15</f>
        <v>1.7222222222222223</v>
      </c>
      <c r="P64" s="46">
        <f>AG16</f>
        <v>2.0555555555555554</v>
      </c>
      <c r="Q64" s="46">
        <f>AG17</f>
        <v>2.3333333333333335</v>
      </c>
      <c r="R64" s="46">
        <f>AG18</f>
        <v>2</v>
      </c>
      <c r="S64" s="46">
        <f>AG19</f>
        <v>1.8888888888888888</v>
      </c>
      <c r="T64" s="46">
        <f>AG20</f>
        <v>2.2777777777777777</v>
      </c>
      <c r="U64" s="46">
        <f>AG21</f>
        <v>2.7777777777777777</v>
      </c>
      <c r="V64" s="46">
        <f>AG22</f>
        <v>1.9444444444444444</v>
      </c>
      <c r="W64" s="46">
        <f>AG23</f>
        <v>1.9444444444444444</v>
      </c>
      <c r="X64" s="46">
        <f>AG24</f>
        <v>2.6666666666666665</v>
      </c>
      <c r="Y64" s="46">
        <f>AG25</f>
        <v>2.0555555555555554</v>
      </c>
      <c r="Z64" s="46">
        <f>AG26</f>
        <v>1.5</v>
      </c>
      <c r="AA64" s="46">
        <f>AG27</f>
        <v>1.5555555555555556</v>
      </c>
      <c r="AB64" s="46">
        <f>AG28</f>
        <v>2.0555555555555554</v>
      </c>
      <c r="AC64" s="46">
        <f>AG29</f>
        <v>1.8888888888888888</v>
      </c>
      <c r="AD64" s="46">
        <f>AG30</f>
        <v>1.9444444444444444</v>
      </c>
      <c r="AE64" s="46">
        <f>AG31</f>
        <v>2.5</v>
      </c>
      <c r="AF64" s="46">
        <f>AG32</f>
        <v>2.5555555555555554</v>
      </c>
      <c r="AG64" s="47">
        <f>AG33</f>
        <v>2.5555555555555554</v>
      </c>
      <c r="AH64" s="47">
        <f>AG34</f>
        <v>2.5</v>
      </c>
      <c r="AI64" s="47">
        <f>AG35</f>
        <v>2.6111111111111112</v>
      </c>
      <c r="AJ64" s="47">
        <f>AG36</f>
        <v>2.6111111111111112</v>
      </c>
      <c r="AK64" s="47">
        <f>AG37</f>
        <v>2.1666666666666665</v>
      </c>
      <c r="AL64" s="47">
        <f>AG38</f>
        <v>1.8333333333333333</v>
      </c>
      <c r="AM64" s="47">
        <f>AG39</f>
        <v>1.7222222222222223</v>
      </c>
      <c r="AN64" s="47">
        <f>AG40</f>
        <v>2.1666666666666665</v>
      </c>
      <c r="AO64" s="47">
        <f>AG41</f>
        <v>1.5555555555555556</v>
      </c>
      <c r="AP64" s="47">
        <f>AG42</f>
        <v>1.8333333333333333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2.8888888888888888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1.3333333333333333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 t="e">
        <f ca="1">HLOOKUP(C69,OFFSET(C53,0,G69,4,30-G69),4,0)</f>
        <v>#N/A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2.7777777777777777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1.4444444444444444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2.2000000000000002</v>
      </c>
      <c r="D70" s="59">
        <f t="shared" si="9"/>
        <v>18</v>
      </c>
      <c r="E70" s="60">
        <f>IF(D69=D70,F69,D70)</f>
        <v>18</v>
      </c>
      <c r="F70" s="59" t="e">
        <f ca="1">HLOOKUP(C70,OFFSET(C53,0,G70,4,30-G70),4,0)</f>
        <v>#N/A</v>
      </c>
      <c r="G70" s="49">
        <f>MATCH(C70,C53:AF53,0)</f>
        <v>18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2.6666666666666665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</v>
      </c>
      <c r="X70" s="59">
        <f>MATCH(W70,C60:AZ60,0)</f>
        <v>24</v>
      </c>
      <c r="Y70" s="60">
        <f>IF(X69=X70,Z69,X70)</f>
        <v>24</v>
      </c>
      <c r="Z70" s="59" t="e">
        <f ca="1">HLOOKUP(W70,OFFSET(C60,0,AA70,4,50-AA70),4,0)</f>
        <v>#N/A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02fQ29Gwwzz2qFecX/AyhO2HPfv8Ic89aZ/YJi550weDTsmd+EZNm7Bdi2u9qfteyfTQcVg1DHrX9Z+U/vTR+g==" saltValue="u2Wp9dV3fIn53gUrVDzdVw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2021-01-11T14:45:49Z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