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1.Sınıf\"/>
    </mc:Choice>
  </mc:AlternateContent>
  <xr:revisionPtr revIDLastSave="0" documentId="8_{CE47D1DD-40C3-4682-86F7-EFC546D6B9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7" i="2" l="1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<sst xmlns="http://schemas.openxmlformats.org/spreadsheetml/2006/main" count="79" uniqueCount="73">
  <si>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</si>
  <si>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</si>
  <si>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</si>
  <si>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</si>
  <si>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</si>
  <si>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</si>
  <si>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</si>
  <si>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</si>
  <si>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</si>
  <si>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</si>
  <si>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</si>
  <si>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</si>
  <si>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</si>
  <si>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</si>
  <si>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</si>
  <si>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</si>
  <si>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</si>
  <si>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</si>
  <si>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</si>
  <si>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</si>
  <si>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</si>
  <si>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</si>
  <si>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</si>
  <si>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</si>
  <si>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</si>
  <si>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</si>
  <si>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</si>
  <si>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</si>
  <si>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</si>
  <si>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</si>
  <si>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</si>
  <si>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</si>
  <si>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</si>
  <si>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</si>
  <si>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</si>
  <si>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</si>
  <si>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</si>
  <si>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</si>
  <si>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</si>
  <si>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</si>
  <si>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</si>
  <si>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</si>
  <si>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</si>
  <si>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</si>
  <si>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</si>
  <si>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</si>
  <si>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</si>
  <si>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</si>
  <si>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</si>
  <si>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</si>
  <si>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</si>
  <si>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</si>
  <si>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</si>
  <si>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</si>
  <si>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</si>
  <si>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</si>
  <si>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</si>
  <si>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G.1.1.1. Görsel sanat çalışmalarını oluştururken uygulama basamaklarını ifade eder.</t>
  </si>
  <si>
    <t>G.1.1.2. Görsel sanat çalışmalarında farklı materyal, malzeme, gereç ve teknikleri kullanır.</t>
  </si>
  <si>
    <t>G.1.1.3. Duygu ve düşüncelerini görsel sanat çalışmasına yansıtır</t>
  </si>
  <si>
    <t>G.1.1.4. Görsel sanat çalışmalarını temalardan, konulardan, fikirlerden, şiirlerden, hikâyelerden esinlenerek oluşturur.</t>
  </si>
  <si>
    <t>G.1.1.5. İki boyutlu yüzey üzerinde biçimleri düzenler.</t>
  </si>
  <si>
    <t>G.1.1.6. Görsel sanat çalışmasında figür-mekân ilişkisini ifade eder.</t>
  </si>
  <si>
    <t>G.1.1.7. Görsel sanat çalışmasında büyüklük-küçüklük ilişkilerini kullanır.</t>
  </si>
  <si>
    <t>G.1.1.8. Çevresindeki objeleri ve figürleri gözlemleyerek çizimlerini yapar.</t>
  </si>
  <si>
    <t>G.1.1.9. Üç boyutlu çalışma oluşturur.</t>
  </si>
  <si>
    <t>G.1.1.10. Görsel sanat çalışmasını oluştururken sanat elemanlarını kullanır.</t>
  </si>
  <si>
    <t>G.1.2.1. Sanatın, kültürün bir parçası olduğunu fark eder.</t>
  </si>
  <si>
    <t>G.1.2.2. Müze, sanat galerisi, sanatçı atölyesi, ören yeri vb. ile ilgili izlenimlerini söyler.</t>
  </si>
  <si>
    <t>G.1.3.1. Yapay objelerle doğal objeleri ayırt eder.</t>
  </si>
  <si>
    <t xml:space="preserve">G.1.3.2. Sanat eserinin biçimsel özelliklerini söyler. </t>
  </si>
  <si>
    <t>G.1.3.3. Sanat eserleri arasındaki farklılıkları açıklar.</t>
  </si>
  <si>
    <t>2019-2020 Eğitim Öğretim Yılı
1.Dönem 
1.Sınıf Görsel Sanatlar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</si>
</sst>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tabSelected="1"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8" t="s">
        <v>54</v>
      </c>
      <c r="C1" s="99"/>
      <c r="D1" s="99"/>
      <c r="E1" s="99"/>
      <c r="F1" s="100"/>
    </row>
    <row r="2" spans="2:6" ht="30.75" customHeight="1" x14ac:dyDescent="0.3">
      <c r="B2" s="104" t="s">
        <v>48</v>
      </c>
      <c r="C2" s="105"/>
      <c r="D2" s="22" t="s">
        <v>45</v>
      </c>
      <c r="E2" s="22" t="s">
        <v>46</v>
      </c>
      <c r="F2" s="13"/>
    </row>
    <row r="3" spans="2:6" ht="30" customHeight="1" x14ac:dyDescent="0.3">
      <c r="B3" s="103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9" t="s">
        <v>72</v>
      </c>
    </row>
    <row r="4" spans="2:6" ht="30" customHeight="1" x14ac:dyDescent="0.3">
      <c r="B4" s="103"/>
      <c r="C4" s="63" t="s">
        <v>43</v>
      </c>
      <c r="D4" s="65" t="str">
        <f>HLOOKUP(VERİLER!E68,VERİLER!$C$56:$AF$58,3,0)</f>
        <v>G.1.1.7. Görsel sanat çalışmasında büyüklük-küçüklük ilişkilerini kullanır.</v>
      </c>
      <c r="E4" s="65" t="str">
        <f>HLOOKUP(VERİLER!E69,VERİLER!$C$56:$AF$58,3,0)</f>
        <v>G.1.3.1. Yapay objelerle doğal objeleri ayırt eder.</v>
      </c>
      <c r="F4" s="110"/>
    </row>
    <row r="5" spans="2:6" ht="19.95" customHeight="1" x14ac:dyDescent="0.3">
      <c r="B5" s="115"/>
      <c r="C5" s="116"/>
      <c r="D5" s="116"/>
      <c r="E5" s="117"/>
      <c r="F5" s="110"/>
    </row>
    <row r="6" spans="2:6" ht="30" customHeight="1" x14ac:dyDescent="0.3">
      <c r="B6" s="103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10"/>
    </row>
    <row r="7" spans="2:6" ht="30" customHeight="1" x14ac:dyDescent="0.3">
      <c r="B7" s="103"/>
      <c r="C7" s="63" t="s">
        <v>43</v>
      </c>
      <c r="D7" s="65" t="str">
        <f>HLOOKUP(VERİLER!K68,VERİLER!$C$56:$AF$58,3,0)</f>
        <v>G.1.1.2. Görsel sanat çalışmalarında farklı materyal, malzeme, gereç ve teknikleri kullanır.</v>
      </c>
      <c r="E7" s="65" t="str">
        <f ca="1">HLOOKUP(VERİLER!K69,VERİLER!$C$56:$AF$58,3,0)</f>
        <v>G.1.1.5. İki boyutlu yüzey üzerinde biçimleri düzenler.</v>
      </c>
      <c r="F7" s="111"/>
    </row>
    <row r="8" spans="2:6" ht="19.95" customHeight="1" x14ac:dyDescent="0.3">
      <c r="B8" s="106"/>
      <c r="C8" s="107"/>
      <c r="D8" s="107"/>
      <c r="E8" s="107"/>
      <c r="F8" s="108"/>
    </row>
    <row r="9" spans="2:6" ht="30" customHeight="1" x14ac:dyDescent="0.3">
      <c r="B9" s="103" t="s">
        <v>50</v>
      </c>
      <c r="C9" s="63" t="s">
        <v>42</v>
      </c>
      <c r="D9" s="64">
        <f>IFERROR(LARGE(VERİLER!AG3:AG52,1),0)</f>
        <v>2.8666666666666667</v>
      </c>
      <c r="E9" s="64">
        <f>IFERROR(LARGE(VERİLER!AG3:AG52,2),0)</f>
        <v>2.8</v>
      </c>
      <c r="F9" s="112" t="s">
        <v>56</v>
      </c>
    </row>
    <row r="10" spans="2:6" ht="30" customHeight="1" x14ac:dyDescent="0.3">
      <c r="B10" s="103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13"/>
    </row>
    <row r="11" spans="2:6" ht="19.95" customHeight="1" x14ac:dyDescent="0.3">
      <c r="B11" s="66"/>
      <c r="C11" s="67"/>
      <c r="D11" s="67"/>
      <c r="E11" s="67"/>
      <c r="F11" s="113"/>
    </row>
    <row r="12" spans="2:6" ht="30" customHeight="1" x14ac:dyDescent="0.3">
      <c r="B12" s="103" t="s">
        <v>51</v>
      </c>
      <c r="C12" s="63" t="s">
        <v>42</v>
      </c>
      <c r="D12" s="64">
        <f>IFERROR(SMALL(VERİLER!AG3:AG52,1),0)</f>
        <v>1.2666666666666666</v>
      </c>
      <c r="E12" s="64">
        <f>IFERROR(SMALL(VERİLER!AG3:AG52,2),0)</f>
        <v>1.4666666666666666</v>
      </c>
      <c r="F12" s="113"/>
    </row>
    <row r="13" spans="2:6" ht="30" customHeight="1" x14ac:dyDescent="0.3">
      <c r="B13" s="103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4"/>
    </row>
    <row r="14" spans="2:6" ht="19.95" customHeight="1" x14ac:dyDescent="0.3">
      <c r="B14" s="106"/>
      <c r="C14" s="107"/>
      <c r="D14" s="107"/>
      <c r="E14" s="107"/>
      <c r="F14" s="108"/>
    </row>
    <row r="15" spans="2:6" ht="30" customHeight="1" thickBot="1" x14ac:dyDescent="0.35">
      <c r="B15" s="68" t="s">
        <v>53</v>
      </c>
      <c r="C15" s="69">
        <f>+VERİLER!AG53</f>
        <v>2.0616666666666661</v>
      </c>
      <c r="D15" s="101" t="s">
        <v>55</v>
      </c>
      <c r="E15" s="101"/>
      <c r="F15" s="102"/>
    </row>
    <row r="16" spans="2:6" ht="19.2" thickTop="1" x14ac:dyDescent="0.3"/>
  </sheetData>
  <sheetProtection algorithmName="SHA-512" hashValue="rB0LLhH0WbnPJf3tE4jVROk0Xk0cD4phiYOAzbYHOxYC9o8EVXu4CdzExWTnPlR8dW9G8XkbjMAxecr/PsMYhw==" saltValue="NX5Th5Ap2Dsin6VUNfYuu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opLeftCell="B2" zoomScale="70" zoomScaleNormal="70" workbookViewId="0">
      <selection activeCell="R2" sqref="R2:AF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57</v>
      </c>
      <c r="D2" s="93" t="s">
        <v>58</v>
      </c>
      <c r="E2" s="70" t="s">
        <v>59</v>
      </c>
      <c r="F2" s="70" t="s">
        <v>60</v>
      </c>
      <c r="G2" s="93" t="s">
        <v>61</v>
      </c>
      <c r="H2" s="70" t="s">
        <v>62</v>
      </c>
      <c r="I2" s="70" t="s">
        <v>63</v>
      </c>
      <c r="J2" s="70" t="s">
        <v>64</v>
      </c>
      <c r="K2" s="70" t="s">
        <v>65</v>
      </c>
      <c r="L2" s="70" t="s">
        <v>66</v>
      </c>
      <c r="M2" s="70" t="s">
        <v>67</v>
      </c>
      <c r="N2" s="70" t="s">
        <v>68</v>
      </c>
      <c r="O2" s="70" t="s">
        <v>69</v>
      </c>
      <c r="P2" s="70" t="s">
        <v>70</v>
      </c>
      <c r="Q2" s="70" t="s">
        <v>71</v>
      </c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1.2666666666666666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88">
        <f t="shared" ref="AG3:AG49" si="1">IFERROR(AVERAGE(C3:AF3)," ")</f>
        <v>1.2666666666666666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1.9333333333333333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88">
        <f t="shared" si="1"/>
        <v>1.9333333333333333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1.7333333333333334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88">
        <f t="shared" si="1"/>
        <v>1.7333333333333334</v>
      </c>
      <c r="AH5" s="89" t="str">
        <f t="shared" si="3"/>
        <v>Geliştirilmeli</v>
      </c>
      <c r="AI5" s="3"/>
      <c r="AJ5" s="3"/>
      <c r="AK5" s="20"/>
      <c r="AL5" s="21"/>
    </row>
    <row r="6" spans="1:38" ht="15" customHeight="1" x14ac:dyDescent="0.3">
      <c r="A6" s="16">
        <f t="shared" si="2"/>
        <v>1.5333333333333334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88">
        <f t="shared" si="1"/>
        <v>1.5333333333333334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88">
        <f t="shared" si="1"/>
        <v>1.8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1.8666666666666667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88">
        <f t="shared" si="1"/>
        <v>1.8666666666666667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1.4666666666666666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88">
        <f t="shared" si="1"/>
        <v>1.4666666666666666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2.1333333333333333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88">
        <f t="shared" si="1"/>
        <v>2.1333333333333333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88">
        <f t="shared" si="1"/>
        <v>2.4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2.8666666666666667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88">
        <f t="shared" si="1"/>
        <v>2.8666666666666667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2.2000000000000002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88">
        <f t="shared" si="1"/>
        <v>2.2000000000000002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2.0666666666666669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88">
        <f t="shared" si="1"/>
        <v>2.0666666666666669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1.7333333333333334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88">
        <f t="shared" si="1"/>
        <v>1.7333333333333334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1.8666666666666667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88">
        <f t="shared" si="1"/>
        <v>1.8666666666666667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2.3333333333333335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88">
        <f t="shared" si="1"/>
        <v>2.3333333333333335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2.0666666666666669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88">
        <f t="shared" si="1"/>
        <v>2.0666666666666669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88">
        <f t="shared" si="1"/>
        <v>1.8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2.1333333333333333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88">
        <f t="shared" si="1"/>
        <v>2.1333333333333333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88">
        <f t="shared" si="1"/>
        <v>2.8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2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88">
        <f t="shared" si="1"/>
        <v>2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1.8666666666666667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88">
        <f t="shared" si="1"/>
        <v>1.8666666666666667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2.6666666666666665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88">
        <f t="shared" si="1"/>
        <v>2.6666666666666665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2.1333333333333333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88">
        <f t="shared" si="1"/>
        <v>2.1333333333333333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1.6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88">
        <f t="shared" si="1"/>
        <v>1.6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1.6666666666666667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88">
        <f t="shared" si="1"/>
        <v>1.6666666666666667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2.1333333333333333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88">
        <f t="shared" si="1"/>
        <v>2.1333333333333333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88">
        <f t="shared" si="1"/>
        <v>1.8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1.8666666666666667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88">
        <f t="shared" si="1"/>
        <v>1.8666666666666667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2.4666666666666668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88">
        <f t="shared" si="1"/>
        <v>2.4666666666666668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2.6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88">
        <f t="shared" si="1"/>
        <v>2.6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2.5333333333333332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88">
        <f t="shared" si="1"/>
        <v>2.5333333333333332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2.4666666666666668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88">
        <f t="shared" si="1"/>
        <v>2.4666666666666668</v>
      </c>
      <c r="AH34" s="89" t="str">
        <f t="shared" si="3"/>
        <v>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88">
        <f t="shared" si="1"/>
        <v>2.6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88">
        <f t="shared" si="1"/>
        <v>2.6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2.2000000000000002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88">
        <f t="shared" si="1"/>
        <v>2.2000000000000002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1.8666666666666667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88">
        <f t="shared" si="1"/>
        <v>1.8666666666666667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1.8666666666666667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88">
        <f t="shared" si="1"/>
        <v>1.8666666666666667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2.1333333333333333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88">
        <f t="shared" si="1"/>
        <v>2.1333333333333333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1.6666666666666667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88">
        <f t="shared" si="1"/>
        <v>1.6666666666666667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1.7333333333333334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88">
        <f t="shared" si="1"/>
        <v>1.7333333333333334</v>
      </c>
      <c r="AH42" s="89" t="str">
        <f t="shared" si="3"/>
        <v>Geliştirilmeli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B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8">
        <f>IFERROR(AVERAGE(AG3:AG52),0)</f>
        <v>2.0616666666666661</v>
      </c>
      <c r="AH53" s="120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B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9"/>
      <c r="AH54" s="121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G.1.1.1. Görsel sanat çalışmalarını oluştururken uygulama basamaklarını ifade eder.</v>
      </c>
      <c r="D58" s="34" t="str">
        <f t="shared" ref="D58:AF58" si="8">D2</f>
        <v>G.1.1.2. Görsel sanat çalışmalarında farklı materyal, malzeme, gereç ve teknikleri kullanır.</v>
      </c>
      <c r="E58" s="34" t="str">
        <f t="shared" si="8"/>
        <v>G.1.1.3. Duygu ve düşüncelerini görsel sanat çalışmasına yansıtır</v>
      </c>
      <c r="F58" s="34" t="str">
        <f t="shared" si="8"/>
        <v>G.1.1.4. Görsel sanat çalışmalarını temalardan, konulardan, fikirlerden, şiirlerden, hikâyelerden esinlenerek oluşturur.</v>
      </c>
      <c r="G58" s="34" t="str">
        <f t="shared" si="8"/>
        <v>G.1.1.5. İki boyutlu yüzey üzerinde biçimleri düzenler.</v>
      </c>
      <c r="H58" s="34" t="str">
        <f t="shared" si="8"/>
        <v>G.1.1.6. Görsel sanat çalışmasında figür-mekân ilişkisini ifade eder.</v>
      </c>
      <c r="I58" s="34" t="str">
        <f t="shared" si="8"/>
        <v>G.1.1.7. Görsel sanat çalışmasında büyüklük-küçüklük ilişkilerini kullanır.</v>
      </c>
      <c r="J58" s="34" t="str">
        <f t="shared" si="8"/>
        <v>G.1.1.8. Çevresindeki objeleri ve figürleri gözlemleyerek çizimlerini yapar.</v>
      </c>
      <c r="K58" s="34" t="str">
        <f t="shared" si="8"/>
        <v>G.1.1.9. Üç boyutlu çalışma oluşturur.</v>
      </c>
      <c r="L58" s="34" t="str">
        <f t="shared" si="8"/>
        <v>G.1.1.10. Görsel sanat çalışmasını oluştururken sanat elemanlarını kullanır.</v>
      </c>
      <c r="M58" s="34" t="str">
        <f t="shared" si="8"/>
        <v>G.1.2.1. Sanatın, kültürün bir parçası olduğunu fark eder.</v>
      </c>
      <c r="N58" s="34" t="str">
        <f t="shared" si="8"/>
        <v>G.1.2.2. Müze, sanat galerisi, sanatçı atölyesi, ören yeri vb. ile ilgili izlenimlerini söyler.</v>
      </c>
      <c r="O58" s="34" t="str">
        <f t="shared" si="8"/>
        <v>G.1.3.1. Yapay objelerle doğal objeleri ayırt eder.</v>
      </c>
      <c r="P58" s="34" t="str">
        <f t="shared" si="8"/>
        <v xml:space="preserve">G.1.3.2. Sanat eserinin biçimsel özelliklerini söyler. </v>
      </c>
      <c r="Q58" s="34" t="str">
        <f t="shared" si="8"/>
        <v>G.1.3.3. Sanat eserleri arasındaki farklılıkları açıklar.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1.2666666666666666</v>
      </c>
      <c r="D60" s="38">
        <f>+$AG$4</f>
        <v>1.9333333333333333</v>
      </c>
      <c r="E60" s="38">
        <f>+$AG$5</f>
        <v>1.7333333333333334</v>
      </c>
      <c r="F60" s="38">
        <f>+$AG$6</f>
        <v>1.5333333333333334</v>
      </c>
      <c r="G60" s="38">
        <f>+$AG$7</f>
        <v>1.8</v>
      </c>
      <c r="H60" s="38">
        <f>+$AG$8</f>
        <v>1.8666666666666667</v>
      </c>
      <c r="I60" s="38">
        <f>+$AG$9</f>
        <v>1.4666666666666666</v>
      </c>
      <c r="J60" s="38">
        <f>+$AG$10</f>
        <v>2.1333333333333333</v>
      </c>
      <c r="K60" s="38">
        <f>+$AG$11</f>
        <v>2.4</v>
      </c>
      <c r="L60" s="38">
        <f>+$AG$12</f>
        <v>2.8666666666666667</v>
      </c>
      <c r="M60" s="38">
        <f>+$AG$13</f>
        <v>2.2000000000000002</v>
      </c>
      <c r="N60" s="38">
        <f>+$AG$14</f>
        <v>2.0666666666666669</v>
      </c>
      <c r="O60" s="38">
        <f>+$AG$15</f>
        <v>1.7333333333333334</v>
      </c>
      <c r="P60" s="38">
        <f>+$AG$16</f>
        <v>1.8666666666666667</v>
      </c>
      <c r="Q60" s="38">
        <f>+$AG$17</f>
        <v>2.3333333333333335</v>
      </c>
      <c r="R60" s="38">
        <f>+$AG$18</f>
        <v>2.0666666666666669</v>
      </c>
      <c r="S60" s="38">
        <f>+$AG$19</f>
        <v>1.8</v>
      </c>
      <c r="T60" s="38">
        <f>+$AG$20</f>
        <v>2.1333333333333333</v>
      </c>
      <c r="U60" s="38">
        <f>+$AG$21</f>
        <v>2.8</v>
      </c>
      <c r="V60" s="38">
        <f>+$AG$22</f>
        <v>2</v>
      </c>
      <c r="W60" s="38">
        <f>+$AG$23</f>
        <v>1.8666666666666667</v>
      </c>
      <c r="X60" s="38">
        <f>+$AG$24</f>
        <v>2.6666666666666665</v>
      </c>
      <c r="Y60" s="38">
        <f>+$AG$25</f>
        <v>2.1333333333333333</v>
      </c>
      <c r="Z60" s="38">
        <f>+$AG$26</f>
        <v>1.6</v>
      </c>
      <c r="AA60" s="38">
        <f>+$AG$27</f>
        <v>1.6666666666666667</v>
      </c>
      <c r="AB60" s="38">
        <f>+$AG$28</f>
        <v>2.1333333333333333</v>
      </c>
      <c r="AC60" s="38">
        <f>+$AG$29</f>
        <v>1.8</v>
      </c>
      <c r="AD60" s="38">
        <f>+$AG$30</f>
        <v>1.8666666666666667</v>
      </c>
      <c r="AE60" s="38">
        <f>+$AG$31</f>
        <v>2.4666666666666668</v>
      </c>
      <c r="AF60" s="38">
        <f>+$AG$32</f>
        <v>2.6</v>
      </c>
      <c r="AG60" s="38">
        <f>+$AG$33</f>
        <v>2.5333333333333332</v>
      </c>
      <c r="AH60" s="38">
        <f>+$AG$34</f>
        <v>2.4666666666666668</v>
      </c>
      <c r="AI60" s="38">
        <f>+$AG$35</f>
        <v>2.6</v>
      </c>
      <c r="AJ60" s="38">
        <f>+$AG$36</f>
        <v>2.6</v>
      </c>
      <c r="AK60" s="38">
        <f>+$AG$37</f>
        <v>2.2000000000000002</v>
      </c>
      <c r="AL60" s="38">
        <f>+$AG$38</f>
        <v>1.8666666666666667</v>
      </c>
      <c r="AM60" s="38">
        <f>+$AG$39</f>
        <v>1.8666666666666667</v>
      </c>
      <c r="AN60" s="38">
        <f>+$AG$40</f>
        <v>2.1333333333333333</v>
      </c>
      <c r="AO60" s="38">
        <f>+$AG$41</f>
        <v>1.6666666666666667</v>
      </c>
      <c r="AP60" s="38">
        <f>+$AG$42</f>
        <v>1.7333333333333334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1.2666666666666666</v>
      </c>
      <c r="D64" s="46">
        <f>AG4</f>
        <v>1.9333333333333333</v>
      </c>
      <c r="E64" s="46">
        <f>AG5</f>
        <v>1.7333333333333334</v>
      </c>
      <c r="F64" s="46">
        <f>AG6</f>
        <v>1.5333333333333334</v>
      </c>
      <c r="G64" s="46">
        <f>AG7</f>
        <v>1.8</v>
      </c>
      <c r="H64" s="46">
        <f>AG8</f>
        <v>1.8666666666666667</v>
      </c>
      <c r="I64" s="46">
        <f>AG9</f>
        <v>1.4666666666666666</v>
      </c>
      <c r="J64" s="46">
        <f>AG10</f>
        <v>2.1333333333333333</v>
      </c>
      <c r="K64" s="46">
        <f>AG11</f>
        <v>2.4</v>
      </c>
      <c r="L64" s="46">
        <f>AG12</f>
        <v>2.8666666666666667</v>
      </c>
      <c r="M64" s="46">
        <f>AG13</f>
        <v>2.2000000000000002</v>
      </c>
      <c r="N64" s="46">
        <f>AG14</f>
        <v>2.0666666666666669</v>
      </c>
      <c r="O64" s="46">
        <f>AG15</f>
        <v>1.7333333333333334</v>
      </c>
      <c r="P64" s="46">
        <f>AG16</f>
        <v>1.8666666666666667</v>
      </c>
      <c r="Q64" s="46">
        <f>AG17</f>
        <v>2.3333333333333335</v>
      </c>
      <c r="R64" s="46">
        <f>AG18</f>
        <v>2.0666666666666669</v>
      </c>
      <c r="S64" s="46">
        <f>AG19</f>
        <v>1.8</v>
      </c>
      <c r="T64" s="46">
        <f>AG20</f>
        <v>2.1333333333333333</v>
      </c>
      <c r="U64" s="46">
        <f>AG21</f>
        <v>2.8</v>
      </c>
      <c r="V64" s="46">
        <f>AG22</f>
        <v>2</v>
      </c>
      <c r="W64" s="46">
        <f>AG23</f>
        <v>1.8666666666666667</v>
      </c>
      <c r="X64" s="46">
        <f>AG24</f>
        <v>2.6666666666666665</v>
      </c>
      <c r="Y64" s="46">
        <f>AG25</f>
        <v>2.1333333333333333</v>
      </c>
      <c r="Z64" s="46">
        <f>AG26</f>
        <v>1.6</v>
      </c>
      <c r="AA64" s="46">
        <f>AG27</f>
        <v>1.6666666666666667</v>
      </c>
      <c r="AB64" s="46">
        <f>AG28</f>
        <v>2.1333333333333333</v>
      </c>
      <c r="AC64" s="46">
        <f>AG29</f>
        <v>1.8</v>
      </c>
      <c r="AD64" s="46">
        <f>AG30</f>
        <v>1.8666666666666667</v>
      </c>
      <c r="AE64" s="46">
        <f>AG31</f>
        <v>2.4666666666666668</v>
      </c>
      <c r="AF64" s="46">
        <f>AG32</f>
        <v>2.6</v>
      </c>
      <c r="AG64" s="47">
        <f>AG33</f>
        <v>2.5333333333333332</v>
      </c>
      <c r="AH64" s="47">
        <f>AG34</f>
        <v>2.4666666666666668</v>
      </c>
      <c r="AI64" s="47">
        <f>AG35</f>
        <v>2.6</v>
      </c>
      <c r="AJ64" s="47">
        <f>AG36</f>
        <v>2.6</v>
      </c>
      <c r="AK64" s="47">
        <f>AG37</f>
        <v>2.2000000000000002</v>
      </c>
      <c r="AL64" s="47">
        <f>AG38</f>
        <v>1.8666666666666667</v>
      </c>
      <c r="AM64" s="47">
        <f>AG39</f>
        <v>1.8666666666666667</v>
      </c>
      <c r="AN64" s="47">
        <f>AG40</f>
        <v>2.1333333333333333</v>
      </c>
      <c r="AO64" s="47">
        <f>AG41</f>
        <v>1.6666666666666667</v>
      </c>
      <c r="AP64" s="47">
        <f>AG42</f>
        <v>1.7333333333333334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2.8666666666666667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1.2666666666666666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1.4666666666666666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>IF(D69=D70,F69,D70)</f>
        <v>4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2.6666666666666665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1.5333333333333334</v>
      </c>
      <c r="X70" s="59">
        <f>MATCH(W70,C60:AZ60,0)</f>
        <v>4</v>
      </c>
      <c r="Y70" s="60">
        <f>IF(X69=X70,Z69,X70)</f>
        <v>4</v>
      </c>
      <c r="Z70" s="59" t="e">
        <f ca="1">HLOOKUP(W70,OFFSET(C60,0,AA70,4,50-AA70),4,0)</f>
        <v>#N/A</v>
      </c>
      <c r="AA70" s="49">
        <f>MATCH(W70,AG3:AG52,0)</f>
        <v>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tE99syEfz36VPWOTVyQ+Fr/nsk48k9qWEeq2mxmXoarm7Hl9N3BydGxZ0Y8REGAjhe7N0YLa/lN6wlF6zm9CPg==" saltValue="jPw7EkDaQJlCCZzEyrHcQg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2019-12-09T18:19:51Z</cp:lastPrinted>
  <dcterms:created xsi:type="dcterms:W3CDTF">2019-09-10T05:38:35Z</dcterms:created>
  <dcterms:modified xsi:type="dcterms:W3CDTF">2019-12-09T20:39:53Z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